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OZ\_Rozhladna Brabirka\Stavebny projekt\"/>
    </mc:Choice>
  </mc:AlternateContent>
  <bookViews>
    <workbookView xWindow="0" yWindow="0" windowWidth="28800" windowHeight="12210" xr2:uid="{00000000-000D-0000-FFFF-FFFF00000000}"/>
  </bookViews>
  <sheets>
    <sheet name="Hárok1" sheetId="1" r:id="rId1"/>
    <sheet name="Vypoct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5" i="1" l="1"/>
  <c r="F34" i="2" l="1"/>
  <c r="E34" i="2"/>
  <c r="T23" i="2"/>
  <c r="R23" i="2"/>
  <c r="T20" i="2"/>
  <c r="R20" i="2"/>
  <c r="B30" i="2"/>
  <c r="M22" i="2" l="1"/>
  <c r="L22" i="2"/>
  <c r="M20" i="2"/>
  <c r="L20" i="2"/>
  <c r="R4" i="2"/>
  <c r="R3" i="2"/>
  <c r="R2" i="2"/>
  <c r="L2" i="2"/>
  <c r="F1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  <c r="D32" i="1" l="1"/>
  <c r="D14" i="1"/>
</calcChain>
</file>

<file path=xl/sharedStrings.xml><?xml version="1.0" encoding="utf-8"?>
<sst xmlns="http://schemas.openxmlformats.org/spreadsheetml/2006/main" count="107" uniqueCount="86">
  <si>
    <t>Položka č.</t>
  </si>
  <si>
    <t>Cena</t>
  </si>
  <si>
    <r>
      <t>Geometrický plán, Ing. Jaroslav Genšor</t>
    </r>
    <r>
      <rPr>
        <sz val="10"/>
        <color theme="1"/>
        <rFont val="Arial"/>
        <family val="2"/>
        <charset val="238"/>
      </rPr>
      <t xml:space="preserve"> </t>
    </r>
  </si>
  <si>
    <t>Položka</t>
  </si>
  <si>
    <t>Kolky za geometrický plán</t>
  </si>
  <si>
    <t>Železo I profil 220, 6 m</t>
  </si>
  <si>
    <t>Nájomné pozemku pod rozhľadňu na 50 rokov</t>
  </si>
  <si>
    <t>Zemné a výkopové práce</t>
  </si>
  <si>
    <t xml:space="preserve">Doprava materiálu a osôb </t>
  </si>
  <si>
    <t>Železo do základov</t>
  </si>
  <si>
    <t>Statický posudok 1. konceptu</t>
  </si>
  <si>
    <t xml:space="preserve">Vyjadrenie Slovak Telekom </t>
  </si>
  <si>
    <t xml:space="preserve">Vyjadrenie Orange </t>
  </si>
  <si>
    <t>Poštovné + kolky</t>
  </si>
  <si>
    <t>Stavebný materiál 1. (pásovina na bleskozvod)</t>
  </si>
  <si>
    <t>Stavebný materiál 1. (nopova fólia atď.)</t>
  </si>
  <si>
    <t>Správny poplatok - územné rozhodnutie</t>
  </si>
  <si>
    <t>Správny poplatok - stavebné povolenie</t>
  </si>
  <si>
    <t>Architektonický projekt, Ing. Stanislav Mikovčák</t>
  </si>
  <si>
    <t>Stavebný dozor - Jozef Maslan</t>
  </si>
  <si>
    <t>Zemné a výkopové práce - Dušan Klobučník</t>
  </si>
  <si>
    <t>Projekt protipožiarnej bezpečnosti - Pyrokomplex</t>
  </si>
  <si>
    <t>Betón + betónové tvárnice + doprava - SP Námestovo</t>
  </si>
  <si>
    <t xml:space="preserve"> Trvalé vyňatie pody</t>
  </si>
  <si>
    <t>ROZHĽADŇA BRABÍRKA - preisnvetované a odhadované NÁKLADY</t>
  </si>
  <si>
    <t>ODHADOVANÉ NÁKLADY</t>
  </si>
  <si>
    <t>Projekt vyňatia lesnej pôdy - Ing. Miroslav Bambuch</t>
  </si>
  <si>
    <t>20 m3 surového dreva - Urbár Lokca</t>
  </si>
  <si>
    <t>Pílenie - píla Lokca J. Žuffa</t>
  </si>
  <si>
    <t>Dlzka</t>
  </si>
  <si>
    <t>pocet</t>
  </si>
  <si>
    <t>Plocha</t>
  </si>
  <si>
    <t>Hlavna konstrukcia</t>
  </si>
  <si>
    <t>Rozmer 1</t>
  </si>
  <si>
    <t>Rozme 2</t>
  </si>
  <si>
    <t>m2</t>
  </si>
  <si>
    <t>Bocne dosky</t>
  </si>
  <si>
    <t>Sirka</t>
  </si>
  <si>
    <t>Vyska</t>
  </si>
  <si>
    <t>Pocet</t>
  </si>
  <si>
    <t>Horizontalne plochy</t>
  </si>
  <si>
    <t>Rozmer 2</t>
  </si>
  <si>
    <t>podlazia</t>
  </si>
  <si>
    <t>schody</t>
  </si>
  <si>
    <t>Vrchný náter (2x)</t>
  </si>
  <si>
    <t>Základná farba (x1)</t>
  </si>
  <si>
    <t>+ 10 %</t>
  </si>
  <si>
    <t>+ 20 %</t>
  </si>
  <si>
    <t>SP Námestovo</t>
  </si>
  <si>
    <t>1,8 EUR s DPD</t>
  </si>
  <si>
    <t>86 EUR s DPH</t>
  </si>
  <si>
    <t>Beton 1 m3</t>
  </si>
  <si>
    <t>Doprava 1 km</t>
  </si>
  <si>
    <t>km</t>
  </si>
  <si>
    <t>EUR</t>
  </si>
  <si>
    <t>KROVSAN</t>
  </si>
  <si>
    <t>11 m2/1 liter</t>
  </si>
  <si>
    <t>CENA/5 l</t>
  </si>
  <si>
    <t>3 balenia</t>
  </si>
  <si>
    <t>CCA</t>
  </si>
  <si>
    <t>http://www.farby.sk/101841/krovsan-5l-profi/</t>
  </si>
  <si>
    <t>Základný náter (1x) 127 m2 - KROVSAN</t>
  </si>
  <si>
    <t>Belinka Toplasur UV plus</t>
  </si>
  <si>
    <t>8 m2/1 liter</t>
  </si>
  <si>
    <t>CENA/10 l</t>
  </si>
  <si>
    <t>http://www.jub-farby.eu/kategoria/lazury-na-drevo/belinka-toplasur-uv-plus-10l/&amp;tovar_vlozeny</t>
  </si>
  <si>
    <t>BETON</t>
  </si>
  <si>
    <t>NATERY</t>
  </si>
  <si>
    <t>Stresna krytina</t>
  </si>
  <si>
    <t>Vrchný odolný náter (2x) 256 m2 - Belinka Toplasur UV plus</t>
  </si>
  <si>
    <t>Plocha - trojuholnik x 4</t>
  </si>
  <si>
    <t>http://www.blachotrapez.eu/sk/prtm/941/janosik</t>
  </si>
  <si>
    <t>Debnenie stĺpov</t>
  </si>
  <si>
    <t>Železo do betónu</t>
  </si>
  <si>
    <t>Spolu</t>
  </si>
  <si>
    <t>Drevená latrína</t>
  </si>
  <si>
    <t>Zvoz dreva zo skládky na pílu</t>
  </si>
  <si>
    <t>Hobľovanie dreva - Tono Srnčík</t>
  </si>
  <si>
    <t xml:space="preserve">Tvárnice 1. NP + lepidlo - Garbiar </t>
  </si>
  <si>
    <t>Betón do stĺpov + železo + dovoz -  SP Námestovo</t>
  </si>
  <si>
    <t>Betón venca + dovoz -  SP Námestovo</t>
  </si>
  <si>
    <t>Žeriav škombár, Vasiľov</t>
  </si>
  <si>
    <t xml:space="preserve">Antikorový dvojkríž </t>
  </si>
  <si>
    <t>Šindeľ a bleskozvod</t>
  </si>
  <si>
    <t>Žeriav + spojovací materiál (klince atď.)</t>
  </si>
  <si>
    <t>Spolu 2015 - 2017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</si>
</sst>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/>
    <xf numFmtId="49" fontId="0" fillId="2" borderId="0" xfId="0" applyNumberFormat="1" applyFill="1"/>
    <xf numFmtId="0" fontId="0" fillId="3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8"/>
  <sheetViews>
    <sheetView tabSelected="1" view="pageLayout" zoomScale="85" zoomScaleNormal="130" zoomScalePageLayoutView="85" workbookViewId="0">
      <selection activeCell="D58" sqref="D58"/>
    </sheetView>
  </sheetViews>
  <sheetFormatPr defaultRowHeight="14.25" x14ac:dyDescent="0.2"/>
  <cols>
    <col min="1" max="1" width="1.5703125" style="1" customWidth="1"/>
    <col min="2" max="2" width="10.5703125" style="3" bestFit="1" customWidth="1"/>
    <col min="3" max="3" width="65.85546875" style="1" bestFit="1" customWidth="1"/>
    <col min="4" max="4" width="16" style="5" bestFit="1" customWidth="1"/>
    <col min="5" max="16384" width="9.140625" style="1"/>
  </cols>
  <sheetData>
    <row r="1" spans="2:4" x14ac:dyDescent="0.2">
      <c r="C1" s="1" t="s">
        <v>24</v>
      </c>
    </row>
    <row r="3" spans="2:4" ht="15" x14ac:dyDescent="0.25">
      <c r="B3" s="4">
        <v>2015</v>
      </c>
    </row>
    <row r="4" spans="2:4" x14ac:dyDescent="0.2">
      <c r="B4" s="3" t="s">
        <v>0</v>
      </c>
      <c r="C4" s="3" t="s">
        <v>3</v>
      </c>
      <c r="D4" s="5" t="s">
        <v>1</v>
      </c>
    </row>
    <row r="5" spans="2:4" ht="15" x14ac:dyDescent="0.25">
      <c r="B5" s="3">
        <v>1</v>
      </c>
      <c r="C5" s="2" t="s">
        <v>2</v>
      </c>
      <c r="D5" s="6">
        <v>200</v>
      </c>
    </row>
    <row r="6" spans="2:4" ht="15" x14ac:dyDescent="0.25">
      <c r="B6" s="3">
        <v>2</v>
      </c>
      <c r="C6" s="2" t="s">
        <v>4</v>
      </c>
      <c r="D6" s="6">
        <v>27</v>
      </c>
    </row>
    <row r="7" spans="2:4" ht="15" x14ac:dyDescent="0.25">
      <c r="B7" s="3">
        <v>3</v>
      </c>
      <c r="C7" s="2" t="s">
        <v>10</v>
      </c>
      <c r="D7" s="6">
        <v>200</v>
      </c>
    </row>
    <row r="8" spans="2:4" ht="15" x14ac:dyDescent="0.25">
      <c r="B8" s="3">
        <v>4</v>
      </c>
      <c r="C8" s="2" t="s">
        <v>5</v>
      </c>
      <c r="D8" s="6">
        <v>156</v>
      </c>
    </row>
    <row r="9" spans="2:4" ht="15" x14ac:dyDescent="0.25">
      <c r="B9" s="3">
        <v>5</v>
      </c>
      <c r="C9" s="2" t="s">
        <v>6</v>
      </c>
      <c r="D9" s="6">
        <v>50</v>
      </c>
    </row>
    <row r="10" spans="2:4" ht="15" x14ac:dyDescent="0.25">
      <c r="B10" s="3">
        <v>6</v>
      </c>
      <c r="C10" s="2" t="s">
        <v>7</v>
      </c>
      <c r="D10" s="6">
        <v>216</v>
      </c>
    </row>
    <row r="11" spans="2:4" ht="15" x14ac:dyDescent="0.25">
      <c r="B11" s="3">
        <v>7</v>
      </c>
      <c r="C11" s="2" t="s">
        <v>8</v>
      </c>
      <c r="D11" s="6">
        <v>60</v>
      </c>
    </row>
    <row r="12" spans="2:4" ht="15" x14ac:dyDescent="0.25">
      <c r="B12" s="3">
        <v>8</v>
      </c>
      <c r="C12" s="2" t="s">
        <v>9</v>
      </c>
      <c r="D12" s="6">
        <v>659</v>
      </c>
    </row>
    <row r="13" spans="2:4" ht="15" x14ac:dyDescent="0.25">
      <c r="C13" s="2"/>
      <c r="D13" s="6"/>
    </row>
    <row r="14" spans="2:4" ht="15" x14ac:dyDescent="0.25">
      <c r="C14" s="2" t="s">
        <v>74</v>
      </c>
      <c r="D14" s="7">
        <f>SUM(D5:D12)</f>
        <v>1568</v>
      </c>
    </row>
    <row r="15" spans="2:4" ht="15" x14ac:dyDescent="0.25">
      <c r="B15" s="4">
        <v>2016</v>
      </c>
    </row>
    <row r="16" spans="2:4" x14ac:dyDescent="0.2">
      <c r="B16" s="3" t="s">
        <v>0</v>
      </c>
      <c r="C16" s="3" t="s">
        <v>3</v>
      </c>
      <c r="D16" s="5" t="s">
        <v>1</v>
      </c>
    </row>
    <row r="17" spans="2:4" ht="15" x14ac:dyDescent="0.25">
      <c r="B17" s="3">
        <v>1</v>
      </c>
      <c r="C17" s="2" t="s">
        <v>26</v>
      </c>
      <c r="D17" s="6">
        <v>60</v>
      </c>
    </row>
    <row r="18" spans="2:4" ht="15" x14ac:dyDescent="0.25">
      <c r="B18" s="3">
        <v>2</v>
      </c>
      <c r="C18" s="2" t="s">
        <v>18</v>
      </c>
      <c r="D18" s="8">
        <v>500</v>
      </c>
    </row>
    <row r="19" spans="2:4" ht="15" x14ac:dyDescent="0.25">
      <c r="B19" s="3">
        <v>3</v>
      </c>
      <c r="C19" s="2" t="s">
        <v>11</v>
      </c>
      <c r="D19" s="6">
        <v>24</v>
      </c>
    </row>
    <row r="20" spans="2:4" ht="15" x14ac:dyDescent="0.25">
      <c r="B20" s="3">
        <v>4</v>
      </c>
      <c r="C20" s="2" t="s">
        <v>12</v>
      </c>
      <c r="D20" s="6">
        <v>12</v>
      </c>
    </row>
    <row r="21" spans="2:4" ht="15" x14ac:dyDescent="0.25">
      <c r="B21" s="3">
        <v>5</v>
      </c>
      <c r="C21" s="2" t="s">
        <v>15</v>
      </c>
      <c r="D21" s="6">
        <v>57.15</v>
      </c>
    </row>
    <row r="22" spans="2:4" ht="15" x14ac:dyDescent="0.25">
      <c r="B22" s="3">
        <v>6</v>
      </c>
      <c r="C22" s="2" t="s">
        <v>13</v>
      </c>
      <c r="D22" s="6">
        <v>12.85</v>
      </c>
    </row>
    <row r="23" spans="2:4" ht="15" x14ac:dyDescent="0.25">
      <c r="B23" s="3">
        <v>7</v>
      </c>
      <c r="C23" s="2" t="s">
        <v>14</v>
      </c>
      <c r="D23" s="6">
        <v>33.56</v>
      </c>
    </row>
    <row r="24" spans="2:4" ht="15" x14ac:dyDescent="0.25">
      <c r="B24" s="3">
        <v>8</v>
      </c>
      <c r="C24" s="2" t="s">
        <v>16</v>
      </c>
      <c r="D24" s="6">
        <v>100</v>
      </c>
    </row>
    <row r="25" spans="2:4" ht="15" x14ac:dyDescent="0.25">
      <c r="B25" s="3">
        <v>9</v>
      </c>
      <c r="C25" s="2" t="s">
        <v>17</v>
      </c>
      <c r="D25" s="6">
        <v>100</v>
      </c>
    </row>
    <row r="26" spans="2:4" ht="15" x14ac:dyDescent="0.25">
      <c r="B26" s="3">
        <v>10</v>
      </c>
      <c r="C26" s="2" t="s">
        <v>23</v>
      </c>
      <c r="D26" s="6">
        <v>192.52</v>
      </c>
    </row>
    <row r="27" spans="2:4" ht="15" x14ac:dyDescent="0.25">
      <c r="B27" s="3">
        <v>11</v>
      </c>
      <c r="C27" s="2" t="s">
        <v>19</v>
      </c>
      <c r="D27" s="8">
        <v>100</v>
      </c>
    </row>
    <row r="28" spans="2:4" ht="15" x14ac:dyDescent="0.25">
      <c r="B28" s="3">
        <v>12</v>
      </c>
      <c r="C28" s="2" t="s">
        <v>20</v>
      </c>
      <c r="D28" s="8">
        <v>100</v>
      </c>
    </row>
    <row r="29" spans="2:4" ht="15" x14ac:dyDescent="0.25">
      <c r="B29" s="3">
        <v>13</v>
      </c>
      <c r="C29" s="2" t="s">
        <v>21</v>
      </c>
      <c r="D29" s="8">
        <v>75</v>
      </c>
    </row>
    <row r="30" spans="2:4" ht="15" x14ac:dyDescent="0.25">
      <c r="B30" s="3">
        <v>14</v>
      </c>
      <c r="C30" s="2" t="s">
        <v>22</v>
      </c>
      <c r="D30" s="6">
        <v>1139.6400000000001</v>
      </c>
    </row>
    <row r="31" spans="2:4" ht="15" x14ac:dyDescent="0.25">
      <c r="C31" s="2"/>
      <c r="D31" s="6"/>
    </row>
    <row r="32" spans="2:4" ht="15" x14ac:dyDescent="0.25">
      <c r="C32" s="2" t="s">
        <v>74</v>
      </c>
      <c r="D32" s="7">
        <f>SUM(D17:D30)</f>
        <v>2506.7200000000003</v>
      </c>
    </row>
    <row r="33" spans="2:4" ht="15" x14ac:dyDescent="0.25">
      <c r="C33" s="2"/>
      <c r="D33" s="8"/>
    </row>
    <row r="34" spans="2:4" ht="15" x14ac:dyDescent="0.25">
      <c r="C34" s="2"/>
      <c r="D34" s="8"/>
    </row>
    <row r="35" spans="2:4" s="15" customFormat="1" x14ac:dyDescent="0.2">
      <c r="B35" s="12"/>
      <c r="C35" s="13" t="s">
        <v>25</v>
      </c>
      <c r="D35" s="14"/>
    </row>
    <row r="36" spans="2:4" ht="15" x14ac:dyDescent="0.25">
      <c r="B36" s="16">
        <v>2017</v>
      </c>
    </row>
    <row r="37" spans="2:4" x14ac:dyDescent="0.2">
      <c r="B37" s="3" t="s">
        <v>0</v>
      </c>
      <c r="C37" s="3" t="s">
        <v>3</v>
      </c>
      <c r="D37" s="5" t="s">
        <v>1</v>
      </c>
    </row>
    <row r="38" spans="2:4" x14ac:dyDescent="0.2">
      <c r="B38" s="3">
        <v>1</v>
      </c>
      <c r="C38" s="2" t="s">
        <v>27</v>
      </c>
      <c r="D38" s="14">
        <v>1500</v>
      </c>
    </row>
    <row r="39" spans="2:4" x14ac:dyDescent="0.2">
      <c r="B39" s="3">
        <v>2</v>
      </c>
      <c r="C39" s="2" t="s">
        <v>28</v>
      </c>
      <c r="D39" s="14">
        <v>596.4</v>
      </c>
    </row>
    <row r="40" spans="2:4" x14ac:dyDescent="0.2">
      <c r="B40" s="3">
        <v>3</v>
      </c>
      <c r="C40" s="2" t="s">
        <v>78</v>
      </c>
      <c r="D40" s="14">
        <v>245.53</v>
      </c>
    </row>
    <row r="41" spans="2:4" x14ac:dyDescent="0.2">
      <c r="B41" s="3">
        <v>4</v>
      </c>
      <c r="C41" s="2" t="s">
        <v>79</v>
      </c>
      <c r="D41" s="14">
        <v>245</v>
      </c>
    </row>
    <row r="42" spans="2:4" x14ac:dyDescent="0.2">
      <c r="B42" s="3">
        <v>5</v>
      </c>
      <c r="C42" s="2" t="s">
        <v>80</v>
      </c>
      <c r="D42" s="14">
        <v>80</v>
      </c>
    </row>
    <row r="43" spans="2:4" x14ac:dyDescent="0.2">
      <c r="B43" s="3">
        <v>6</v>
      </c>
      <c r="C43" s="2" t="s">
        <v>61</v>
      </c>
      <c r="D43" s="14">
        <v>91</v>
      </c>
    </row>
    <row r="44" spans="2:4" x14ac:dyDescent="0.2">
      <c r="B44" s="3">
        <v>7</v>
      </c>
      <c r="C44" s="2" t="s">
        <v>69</v>
      </c>
      <c r="D44" s="14">
        <v>327</v>
      </c>
    </row>
    <row r="45" spans="2:4" x14ac:dyDescent="0.2">
      <c r="B45" s="3">
        <v>8</v>
      </c>
      <c r="C45" s="2" t="s">
        <v>72</v>
      </c>
      <c r="D45" s="14">
        <v>0</v>
      </c>
    </row>
    <row r="46" spans="2:4" x14ac:dyDescent="0.2">
      <c r="B46" s="3">
        <v>9</v>
      </c>
      <c r="C46" s="2" t="s">
        <v>73</v>
      </c>
      <c r="D46" s="14">
        <v>30</v>
      </c>
    </row>
    <row r="47" spans="2:4" x14ac:dyDescent="0.2">
      <c r="B47" s="3">
        <v>10</v>
      </c>
      <c r="C47" s="2" t="s">
        <v>75</v>
      </c>
      <c r="D47" s="14">
        <v>130</v>
      </c>
    </row>
    <row r="48" spans="2:4" x14ac:dyDescent="0.2">
      <c r="B48" s="3">
        <v>11</v>
      </c>
      <c r="C48" s="2" t="s">
        <v>76</v>
      </c>
      <c r="D48" s="14">
        <v>100</v>
      </c>
    </row>
    <row r="49" spans="2:4" x14ac:dyDescent="0.2">
      <c r="B49" s="3">
        <v>12</v>
      </c>
      <c r="C49" s="2" t="s">
        <v>77</v>
      </c>
      <c r="D49" s="14">
        <v>40</v>
      </c>
    </row>
    <row r="50" spans="2:4" x14ac:dyDescent="0.2">
      <c r="B50" s="3">
        <v>13</v>
      </c>
      <c r="C50" s="2" t="s">
        <v>81</v>
      </c>
      <c r="D50" s="14">
        <v>50</v>
      </c>
    </row>
    <row r="51" spans="2:4" x14ac:dyDescent="0.2">
      <c r="B51" s="3">
        <v>14</v>
      </c>
      <c r="C51" s="2" t="s">
        <v>82</v>
      </c>
      <c r="D51" s="14">
        <v>200</v>
      </c>
    </row>
    <row r="52" spans="2:4" x14ac:dyDescent="0.2">
      <c r="B52" s="3">
        <v>15</v>
      </c>
      <c r="C52" s="2" t="s">
        <v>83</v>
      </c>
      <c r="D52" s="14">
        <v>1544.61</v>
      </c>
    </row>
    <row r="53" spans="2:4" x14ac:dyDescent="0.2">
      <c r="B53" s="3">
        <v>16</v>
      </c>
      <c r="C53" s="2" t="s">
        <v>84</v>
      </c>
      <c r="D53" s="14">
        <v>276.5</v>
      </c>
    </row>
    <row r="54" spans="2:4" x14ac:dyDescent="0.2">
      <c r="C54" s="2"/>
      <c r="D54" s="14"/>
    </row>
    <row r="55" spans="2:4" ht="15" x14ac:dyDescent="0.25">
      <c r="C55" s="1" t="s">
        <v>74</v>
      </c>
      <c r="D55" s="7">
        <f>SUM(D38:D54)</f>
        <v>5456.04</v>
      </c>
    </row>
    <row r="56" spans="2:4" ht="15" x14ac:dyDescent="0.25">
      <c r="D56" s="8"/>
    </row>
    <row r="58" spans="2:4" ht="20.25" x14ac:dyDescent="0.3">
      <c r="C58" s="17" t="s">
        <v>85</v>
      </c>
      <c r="D58" s="18">
        <f>D55+D32+D14</f>
        <v>9530.76</v>
      </c>
    </row>
  </sheetData>
  <pageMargins left="0.34375" right="0.27173913043478259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workbookViewId="0">
      <selection activeCell="B30" sqref="B30"/>
    </sheetView>
  </sheetViews>
  <sheetFormatPr defaultRowHeight="15" x14ac:dyDescent="0.25"/>
  <cols>
    <col min="1" max="1" width="17.85546875" bestFit="1" customWidth="1"/>
    <col min="5" max="5" width="21.5703125" bestFit="1" customWidth="1"/>
    <col min="8" max="8" width="12" bestFit="1" customWidth="1"/>
    <col min="13" max="13" width="10" bestFit="1" customWidth="1"/>
    <col min="14" max="14" width="19" bestFit="1" customWidth="1"/>
  </cols>
  <sheetData>
    <row r="1" spans="1:18" x14ac:dyDescent="0.25">
      <c r="A1" s="9" t="s">
        <v>32</v>
      </c>
      <c r="B1" t="s">
        <v>33</v>
      </c>
      <c r="C1" t="s">
        <v>34</v>
      </c>
      <c r="D1" t="s">
        <v>29</v>
      </c>
      <c r="E1" t="s">
        <v>39</v>
      </c>
      <c r="F1" t="s">
        <v>31</v>
      </c>
      <c r="H1" s="9" t="s">
        <v>36</v>
      </c>
      <c r="I1" t="s">
        <v>37</v>
      </c>
      <c r="J1" t="s">
        <v>38</v>
      </c>
      <c r="K1" t="s">
        <v>39</v>
      </c>
      <c r="L1" t="s">
        <v>31</v>
      </c>
      <c r="N1" s="9" t="s">
        <v>40</v>
      </c>
      <c r="O1" t="s">
        <v>33</v>
      </c>
      <c r="P1" t="s">
        <v>41</v>
      </c>
      <c r="Q1" t="s">
        <v>39</v>
      </c>
      <c r="R1" t="s">
        <v>31</v>
      </c>
    </row>
    <row r="2" spans="1:18" x14ac:dyDescent="0.25">
      <c r="B2">
        <v>0.2</v>
      </c>
      <c r="C2">
        <v>0.2</v>
      </c>
      <c r="D2">
        <v>7.8</v>
      </c>
      <c r="E2">
        <v>4</v>
      </c>
      <c r="F2">
        <f>B2*C2*D2*E2</f>
        <v>1.2480000000000002</v>
      </c>
      <c r="I2">
        <v>3.12</v>
      </c>
      <c r="J2">
        <v>6</v>
      </c>
      <c r="K2">
        <v>4</v>
      </c>
      <c r="L2">
        <f>I2*J2*K2</f>
        <v>74.88</v>
      </c>
      <c r="M2" t="s">
        <v>35</v>
      </c>
      <c r="N2" t="s">
        <v>42</v>
      </c>
      <c r="O2">
        <v>3</v>
      </c>
      <c r="P2">
        <v>3</v>
      </c>
      <c r="Q2">
        <v>3</v>
      </c>
      <c r="R2">
        <f>O2*P2*Q2</f>
        <v>27</v>
      </c>
    </row>
    <row r="3" spans="1:18" x14ac:dyDescent="0.25">
      <c r="B3">
        <v>0.15</v>
      </c>
      <c r="C3">
        <v>0.15</v>
      </c>
      <c r="D3">
        <v>2.6</v>
      </c>
      <c r="E3">
        <v>1</v>
      </c>
      <c r="F3">
        <f t="shared" ref="F3:F17" si="0">B3*C3*D3*E3</f>
        <v>5.8499999999999996E-2</v>
      </c>
      <c r="N3" t="s">
        <v>43</v>
      </c>
      <c r="O3">
        <v>0.23</v>
      </c>
      <c r="P3">
        <v>0.9</v>
      </c>
      <c r="Q3">
        <v>24</v>
      </c>
      <c r="R3">
        <f>O3*P3*Q3</f>
        <v>4.968</v>
      </c>
    </row>
    <row r="4" spans="1:18" x14ac:dyDescent="0.25">
      <c r="B4">
        <v>0.15</v>
      </c>
      <c r="C4">
        <v>0.2</v>
      </c>
      <c r="D4">
        <v>2.1</v>
      </c>
      <c r="E4">
        <v>1</v>
      </c>
      <c r="F4">
        <f t="shared" si="0"/>
        <v>6.3E-2</v>
      </c>
      <c r="R4">
        <f>SUM(R2:R3)</f>
        <v>31.968</v>
      </c>
    </row>
    <row r="5" spans="1:18" x14ac:dyDescent="0.25">
      <c r="B5">
        <v>0.1</v>
      </c>
      <c r="C5">
        <v>0.2</v>
      </c>
      <c r="D5">
        <v>3.1</v>
      </c>
      <c r="E5">
        <v>16</v>
      </c>
      <c r="F5">
        <f t="shared" si="0"/>
        <v>0.99200000000000021</v>
      </c>
    </row>
    <row r="6" spans="1:18" x14ac:dyDescent="0.25">
      <c r="B6">
        <v>0.15</v>
      </c>
      <c r="C6">
        <v>0.15</v>
      </c>
      <c r="D6">
        <v>3</v>
      </c>
      <c r="E6">
        <v>24</v>
      </c>
      <c r="F6">
        <f t="shared" si="0"/>
        <v>1.62</v>
      </c>
    </row>
    <row r="7" spans="1:18" x14ac:dyDescent="0.25">
      <c r="B7">
        <v>0.15</v>
      </c>
      <c r="C7">
        <v>0.15</v>
      </c>
      <c r="D7">
        <v>1.3</v>
      </c>
      <c r="E7">
        <v>28</v>
      </c>
      <c r="F7">
        <f t="shared" si="0"/>
        <v>0.81899999999999995</v>
      </c>
    </row>
    <row r="8" spans="1:18" x14ac:dyDescent="0.25">
      <c r="B8">
        <v>0.15</v>
      </c>
      <c r="C8">
        <v>0.15</v>
      </c>
      <c r="D8">
        <v>2</v>
      </c>
      <c r="E8">
        <v>48</v>
      </c>
      <c r="F8">
        <f t="shared" si="0"/>
        <v>2.16</v>
      </c>
    </row>
    <row r="9" spans="1:18" x14ac:dyDescent="0.25">
      <c r="B9">
        <v>0.15</v>
      </c>
      <c r="C9">
        <v>0.15</v>
      </c>
      <c r="D9">
        <v>3.2</v>
      </c>
      <c r="E9">
        <v>4</v>
      </c>
      <c r="F9">
        <f t="shared" si="0"/>
        <v>0.28799999999999998</v>
      </c>
    </row>
    <row r="10" spans="1:18" x14ac:dyDescent="0.25">
      <c r="B10">
        <v>0.15</v>
      </c>
      <c r="C10">
        <v>0.15</v>
      </c>
      <c r="D10">
        <v>1.1000000000000001</v>
      </c>
      <c r="E10">
        <v>8</v>
      </c>
      <c r="F10">
        <f t="shared" si="0"/>
        <v>0.19800000000000001</v>
      </c>
    </row>
    <row r="11" spans="1:18" x14ac:dyDescent="0.25">
      <c r="B11">
        <v>0.1</v>
      </c>
      <c r="C11">
        <v>0.15</v>
      </c>
      <c r="D11">
        <v>4.5</v>
      </c>
      <c r="E11">
        <v>4</v>
      </c>
      <c r="F11">
        <f t="shared" si="0"/>
        <v>0.27</v>
      </c>
    </row>
    <row r="12" spans="1:18" x14ac:dyDescent="0.25">
      <c r="B12">
        <v>0.05</v>
      </c>
      <c r="C12">
        <v>0.15</v>
      </c>
      <c r="D12">
        <v>4.8</v>
      </c>
      <c r="E12">
        <v>2</v>
      </c>
      <c r="F12">
        <f t="shared" si="0"/>
        <v>7.1999999999999995E-2</v>
      </c>
    </row>
    <row r="13" spans="1:18" x14ac:dyDescent="0.25">
      <c r="B13">
        <v>0.05</v>
      </c>
      <c r="C13">
        <v>0.15</v>
      </c>
      <c r="D13">
        <v>4.5</v>
      </c>
      <c r="E13">
        <v>2</v>
      </c>
      <c r="F13">
        <f t="shared" si="0"/>
        <v>6.7500000000000004E-2</v>
      </c>
    </row>
    <row r="14" spans="1:18" x14ac:dyDescent="0.25">
      <c r="B14">
        <v>0.05</v>
      </c>
      <c r="C14">
        <v>0.15</v>
      </c>
      <c r="D14">
        <v>2.8</v>
      </c>
      <c r="E14">
        <v>2</v>
      </c>
      <c r="F14">
        <f t="shared" si="0"/>
        <v>4.1999999999999996E-2</v>
      </c>
    </row>
    <row r="15" spans="1:18" x14ac:dyDescent="0.25">
      <c r="B15">
        <v>0.05</v>
      </c>
      <c r="C15">
        <v>0.15</v>
      </c>
      <c r="D15">
        <v>2.2999999999999998</v>
      </c>
      <c r="E15">
        <v>2</v>
      </c>
      <c r="F15">
        <f t="shared" si="0"/>
        <v>3.4499999999999996E-2</v>
      </c>
    </row>
    <row r="16" spans="1:18" x14ac:dyDescent="0.25">
      <c r="B16">
        <v>0.1</v>
      </c>
      <c r="C16">
        <v>0.15</v>
      </c>
      <c r="D16">
        <v>1.5</v>
      </c>
      <c r="E16">
        <v>8</v>
      </c>
      <c r="F16">
        <f t="shared" si="0"/>
        <v>0.18</v>
      </c>
    </row>
    <row r="17" spans="1:21" x14ac:dyDescent="0.25">
      <c r="B17">
        <v>0.1</v>
      </c>
      <c r="C17">
        <v>0.15</v>
      </c>
      <c r="D17">
        <v>2.8</v>
      </c>
      <c r="E17">
        <v>8</v>
      </c>
      <c r="F17">
        <f t="shared" si="0"/>
        <v>0.33599999999999997</v>
      </c>
    </row>
    <row r="18" spans="1:21" x14ac:dyDescent="0.25">
      <c r="F18">
        <f>SUM(F2:F17)</f>
        <v>8.4485000000000028</v>
      </c>
      <c r="G18" t="s">
        <v>35</v>
      </c>
      <c r="O18" s="9" t="s">
        <v>67</v>
      </c>
    </row>
    <row r="19" spans="1:21" x14ac:dyDescent="0.25">
      <c r="M19" s="10" t="s">
        <v>46</v>
      </c>
      <c r="P19" t="s">
        <v>55</v>
      </c>
      <c r="R19" t="s">
        <v>59</v>
      </c>
      <c r="S19" t="s">
        <v>57</v>
      </c>
      <c r="T19" t="s">
        <v>58</v>
      </c>
      <c r="U19" t="s">
        <v>60</v>
      </c>
    </row>
    <row r="20" spans="1:21" x14ac:dyDescent="0.25">
      <c r="J20" t="s">
        <v>45</v>
      </c>
      <c r="L20">
        <f>F18+L2+R4</f>
        <v>115.29649999999999</v>
      </c>
      <c r="M20" s="11">
        <f>L20*1.1</f>
        <v>126.82615</v>
      </c>
      <c r="P20" t="s">
        <v>56</v>
      </c>
      <c r="R20">
        <f>M20/11</f>
        <v>11.52965</v>
      </c>
      <c r="S20">
        <v>30.31</v>
      </c>
      <c r="T20">
        <f>S20*3</f>
        <v>90.929999999999993</v>
      </c>
    </row>
    <row r="21" spans="1:21" x14ac:dyDescent="0.25">
      <c r="M21" s="10" t="s">
        <v>47</v>
      </c>
    </row>
    <row r="22" spans="1:21" x14ac:dyDescent="0.25">
      <c r="J22" t="s">
        <v>44</v>
      </c>
      <c r="L22">
        <f>L2+R4</f>
        <v>106.848</v>
      </c>
      <c r="M22" s="11">
        <f>L22*2*1.2</f>
        <v>256.43520000000001</v>
      </c>
      <c r="P22" t="s">
        <v>62</v>
      </c>
      <c r="S22" t="s">
        <v>64</v>
      </c>
      <c r="T22" t="s">
        <v>58</v>
      </c>
      <c r="U22" t="s">
        <v>65</v>
      </c>
    </row>
    <row r="23" spans="1:21" x14ac:dyDescent="0.25">
      <c r="P23" t="s">
        <v>63</v>
      </c>
      <c r="R23">
        <f>M22/8</f>
        <v>32.054400000000001</v>
      </c>
      <c r="S23">
        <v>109</v>
      </c>
      <c r="T23">
        <f>S23*3</f>
        <v>327</v>
      </c>
    </row>
    <row r="26" spans="1:21" x14ac:dyDescent="0.25">
      <c r="A26" s="9" t="s">
        <v>66</v>
      </c>
    </row>
    <row r="27" spans="1:21" x14ac:dyDescent="0.25">
      <c r="A27" t="s">
        <v>51</v>
      </c>
      <c r="B27" s="1" t="s">
        <v>50</v>
      </c>
      <c r="C27" s="1"/>
      <c r="D27" s="1"/>
      <c r="E27" s="1" t="s">
        <v>48</v>
      </c>
    </row>
    <row r="28" spans="1:21" x14ac:dyDescent="0.25">
      <c r="A28" t="s">
        <v>52</v>
      </c>
      <c r="B28" t="s">
        <v>49</v>
      </c>
      <c r="E28" s="1" t="s">
        <v>48</v>
      </c>
    </row>
    <row r="29" spans="1:21" x14ac:dyDescent="0.25">
      <c r="B29">
        <v>30</v>
      </c>
      <c r="C29" t="s">
        <v>53</v>
      </c>
    </row>
    <row r="30" spans="1:21" x14ac:dyDescent="0.25">
      <c r="B30">
        <f>1.8*30</f>
        <v>54</v>
      </c>
      <c r="C30" t="s">
        <v>54</v>
      </c>
    </row>
    <row r="32" spans="1:21" x14ac:dyDescent="0.25">
      <c r="A32" s="9" t="s">
        <v>68</v>
      </c>
      <c r="F32" t="s">
        <v>59</v>
      </c>
      <c r="H32" t="s">
        <v>71</v>
      </c>
    </row>
    <row r="33" spans="2:7" x14ac:dyDescent="0.25">
      <c r="B33" t="s">
        <v>37</v>
      </c>
      <c r="C33" t="s">
        <v>38</v>
      </c>
      <c r="D33" t="s">
        <v>30</v>
      </c>
      <c r="E33" t="s">
        <v>70</v>
      </c>
      <c r="F33" s="10" t="s">
        <v>46</v>
      </c>
    </row>
    <row r="34" spans="2:7" x14ac:dyDescent="0.25">
      <c r="B34">
        <v>4.2</v>
      </c>
      <c r="C34">
        <v>2.4</v>
      </c>
      <c r="D34">
        <v>4</v>
      </c>
      <c r="E34">
        <f>(B34*C34/2)*4</f>
        <v>20.16</v>
      </c>
      <c r="F34">
        <f>E34*1.1</f>
        <v>22.176000000000002</v>
      </c>
      <c r="G34" t="s">
        <v>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Vypocty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Benian</dc:creator>
  <cp:lastModifiedBy>Miroslav Benian</cp:lastModifiedBy>
  <cp:lastPrinted>2017-03-20T10:33:55Z</cp:lastPrinted>
  <dcterms:created xsi:type="dcterms:W3CDTF">2017-03-13T14:17:53Z</dcterms:created>
  <dcterms:modified xsi:type="dcterms:W3CDTF">2018-03-01T09:34:37Z</dcterms:modified>
</cp:coreProperties>
</file>